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C:\1 SEA\2. Riesgos y Politicas Publicas\PEA\anexos y documentos de la PEA\"/>
    </mc:Choice>
  </mc:AlternateContent>
  <xr:revisionPtr revIDLastSave="0" documentId="13_ncr:1_{E3384FE9-0095-44BA-B82E-AFE0BEFF9F0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JC Muestra Estratificada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2" l="1"/>
  <c r="E23" i="2" s="1"/>
  <c r="C22" i="2"/>
  <c r="E22" i="2" s="1"/>
  <c r="C21" i="2"/>
  <c r="E21" i="2" s="1"/>
  <c r="C19" i="2"/>
  <c r="E18" i="2"/>
  <c r="B18" i="2"/>
  <c r="E17" i="2"/>
  <c r="B17" i="2"/>
  <c r="B19" i="2" s="1"/>
  <c r="D15" i="2"/>
  <c r="C15" i="2"/>
  <c r="E14" i="2"/>
  <c r="B14" i="2"/>
  <c r="E13" i="2"/>
  <c r="B13" i="2"/>
  <c r="E12" i="2"/>
  <c r="B12" i="2"/>
  <c r="B10" i="2"/>
  <c r="C9" i="2"/>
  <c r="E9" i="2" s="1"/>
  <c r="C8" i="2"/>
  <c r="E8" i="2" s="1"/>
  <c r="C7" i="2"/>
  <c r="E7" i="2" s="1"/>
  <c r="C6" i="2"/>
  <c r="E6" i="2" s="1"/>
  <c r="C5" i="2"/>
  <c r="E5" i="2" s="1"/>
  <c r="C4" i="2"/>
  <c r="E4" i="2" s="1"/>
  <c r="C3" i="2"/>
  <c r="E19" i="2" l="1"/>
  <c r="C10" i="2"/>
  <c r="B15" i="2"/>
  <c r="E15" i="2"/>
  <c r="D3" i="2"/>
  <c r="D5" i="2"/>
  <c r="D7" i="2"/>
  <c r="D9" i="2"/>
  <c r="E3" i="2"/>
  <c r="E10" i="2" s="1"/>
  <c r="D23" i="2"/>
  <c r="D4" i="2"/>
  <c r="D6" i="2"/>
  <c r="D8" i="2"/>
  <c r="D10" i="2" l="1"/>
</calcChain>
</file>

<file path=xl/sharedStrings.xml><?xml version="1.0" encoding="utf-8"?>
<sst xmlns="http://schemas.openxmlformats.org/spreadsheetml/2006/main" count="26" uniqueCount="26">
  <si>
    <t>Regiones</t>
  </si>
  <si>
    <t>Chihuahua</t>
  </si>
  <si>
    <t>Delicias</t>
  </si>
  <si>
    <t>Camargo</t>
  </si>
  <si>
    <t>Cuauhtémoc</t>
  </si>
  <si>
    <t>Edad</t>
  </si>
  <si>
    <t>18-29</t>
  </si>
  <si>
    <t>30-59</t>
  </si>
  <si>
    <t>Género</t>
  </si>
  <si>
    <t>Femenino</t>
  </si>
  <si>
    <t>Masculino</t>
  </si>
  <si>
    <t>Poblaciones específicas</t>
  </si>
  <si>
    <t>Pueblos Indígenas
(todas las edades)</t>
  </si>
  <si>
    <t>Discapacidad</t>
  </si>
  <si>
    <t>LGBTIQ+</t>
  </si>
  <si>
    <t>TOTAL</t>
  </si>
  <si>
    <t>Población mayor de
18 años de edad</t>
  </si>
  <si>
    <t>% de la población
18+</t>
  </si>
  <si>
    <t>Invitaciones
enviadas por postal</t>
  </si>
  <si>
    <t xml:space="preserve">Meta de personas jurado
Número (rango) </t>
  </si>
  <si>
    <t>100%</t>
  </si>
  <si>
    <t>Juárez</t>
  </si>
  <si>
    <t>Hidalgo del Parral</t>
  </si>
  <si>
    <t>Nuevo Casas Grandes</t>
  </si>
  <si>
    <t>60+</t>
  </si>
  <si>
    <t>Pueblos Indígenas
(mayores de 18 años de edad)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</si>
</sst>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_-;\-* #,##0_-;_-* &quot;-&quot;??_-;_-@_-"/>
  </numFmts>
  <fonts count="10" x14ac:knownFonts="1">
    <font>
      <sz val="10"/>
      <color rgb="FF000000"/>
      <name val="Arial"/>
    </font>
    <font>
      <sz val="10"/>
      <color rgb="FF000000"/>
      <name val="Arial"/>
    </font>
    <font>
      <sz val="11"/>
      <color rgb="FF000000"/>
      <name val="Roboto"/>
    </font>
    <font>
      <sz val="10"/>
      <color rgb="FF000000"/>
      <name val="Roboto"/>
    </font>
    <font>
      <sz val="11"/>
      <color theme="1"/>
      <name val="Roboto"/>
    </font>
    <font>
      <b/>
      <sz val="11"/>
      <color rgb="FF000000"/>
      <name val="Roboto"/>
    </font>
    <font>
      <sz val="10"/>
      <color theme="1"/>
      <name val="Roboto"/>
    </font>
    <font>
      <b/>
      <sz val="11"/>
      <color theme="0"/>
      <name val="Roboto"/>
    </font>
    <font>
      <b/>
      <sz val="10"/>
      <color theme="0"/>
      <name val="Roboto"/>
    </font>
    <font>
      <b/>
      <sz val="11"/>
      <name val="Roboto"/>
    </font>
  </fonts>
  <fills count="9">
    <fill>
      <patternFill patternType="none"/>
    </fill>
    <fill>
      <patternFill patternType="gray125"/>
    </fill>
    <fill>
      <patternFill patternType="solid">
        <fgColor rgb="FFFF9900"/>
        <bgColor rgb="FFFF9900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rgb="FFD9D2E9"/>
      </patternFill>
    </fill>
    <fill>
      <patternFill patternType="solid">
        <fgColor theme="0" tint="-0.249977111117893"/>
        <bgColor rgb="FF20124D"/>
      </patternFill>
    </fill>
    <fill>
      <patternFill patternType="solid">
        <fgColor theme="0" tint="-0.249977111117893"/>
        <bgColor rgb="FF4C1130"/>
      </patternFill>
    </fill>
    <fill>
      <patternFill patternType="solid">
        <fgColor theme="0" tint="-0.249977111117893"/>
        <bgColor rgb="FF5B0F00"/>
      </patternFill>
    </fill>
    <fill>
      <patternFill patternType="solid">
        <fgColor theme="0" tint="-0.249977111117893"/>
        <bgColor rgb="FF0C343D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 applyFont="1" applyAlignment="1"/>
    <xf numFmtId="0" fontId="2" fillId="0" borderId="1" xfId="0" applyFont="1" applyFill="1" applyBorder="1" applyAlignment="1"/>
    <xf numFmtId="0" fontId="2" fillId="0" borderId="3" xfId="0" applyFont="1" applyFill="1" applyBorder="1" applyAlignment="1"/>
    <xf numFmtId="1" fontId="7" fillId="3" borderId="1" xfId="0" applyNumberFormat="1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vertical="top" wrapText="1"/>
    </xf>
    <xf numFmtId="165" fontId="9" fillId="5" borderId="1" xfId="1" applyNumberFormat="1" applyFont="1" applyFill="1" applyBorder="1" applyAlignment="1">
      <alignment vertical="top" wrapText="1"/>
    </xf>
    <xf numFmtId="49" fontId="9" fillId="5" borderId="1" xfId="0" applyNumberFormat="1" applyFont="1" applyFill="1" applyBorder="1" applyAlignment="1">
      <alignment vertical="top" wrapText="1"/>
    </xf>
    <xf numFmtId="165" fontId="2" fillId="0" borderId="2" xfId="1" applyNumberFormat="1" applyFont="1" applyFill="1" applyBorder="1" applyAlignment="1"/>
    <xf numFmtId="10" fontId="2" fillId="0" borderId="2" xfId="0" applyNumberFormat="1" applyFont="1" applyFill="1" applyBorder="1" applyAlignment="1"/>
    <xf numFmtId="165" fontId="2" fillId="0" borderId="2" xfId="1" applyNumberFormat="1" applyFont="1" applyFill="1" applyBorder="1" applyAlignment="1">
      <alignment wrapText="1"/>
    </xf>
    <xf numFmtId="1" fontId="2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vertical="top" wrapText="1"/>
    </xf>
    <xf numFmtId="165" fontId="2" fillId="0" borderId="4" xfId="1" applyNumberFormat="1" applyFont="1" applyFill="1" applyBorder="1" applyAlignment="1"/>
    <xf numFmtId="165" fontId="2" fillId="0" borderId="1" xfId="1" applyNumberFormat="1" applyFont="1" applyFill="1" applyBorder="1" applyAlignment="1"/>
    <xf numFmtId="0" fontId="9" fillId="6" borderId="1" xfId="0" applyFont="1" applyFill="1" applyBorder="1" applyAlignment="1">
      <alignment vertical="top" wrapText="1"/>
    </xf>
    <xf numFmtId="165" fontId="9" fillId="6" borderId="1" xfId="1" applyNumberFormat="1" applyFont="1" applyFill="1" applyBorder="1" applyAlignment="1">
      <alignment vertical="top" wrapText="1"/>
    </xf>
    <xf numFmtId="10" fontId="9" fillId="6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wrapText="1"/>
    </xf>
    <xf numFmtId="165" fontId="4" fillId="0" borderId="1" xfId="1" applyNumberFormat="1" applyFont="1" applyFill="1" applyBorder="1" applyAlignment="1">
      <alignment vertical="top" wrapText="1"/>
    </xf>
    <xf numFmtId="10" fontId="4" fillId="0" borderId="1" xfId="0" applyNumberFormat="1" applyFont="1" applyFill="1" applyBorder="1" applyAlignment="1">
      <alignment vertical="top" wrapText="1"/>
    </xf>
    <xf numFmtId="1" fontId="4" fillId="0" borderId="1" xfId="0" applyNumberFormat="1" applyFont="1" applyFill="1" applyBorder="1" applyAlignment="1">
      <alignment vertical="top" wrapText="1"/>
    </xf>
    <xf numFmtId="0" fontId="9" fillId="7" borderId="1" xfId="0" applyFont="1" applyFill="1" applyBorder="1" applyAlignment="1">
      <alignment vertical="top" wrapText="1"/>
    </xf>
    <xf numFmtId="165" fontId="9" fillId="7" borderId="1" xfId="1" applyNumberFormat="1" applyFont="1" applyFill="1" applyBorder="1" applyAlignment="1">
      <alignment vertical="top" wrapText="1"/>
    </xf>
    <xf numFmtId="10" fontId="9" fillId="7" borderId="1" xfId="0" applyNumberFormat="1" applyFont="1" applyFill="1" applyBorder="1" applyAlignment="1">
      <alignment vertical="top" wrapText="1"/>
    </xf>
    <xf numFmtId="0" fontId="2" fillId="0" borderId="1" xfId="0" applyFont="1" applyBorder="1" applyAlignment="1">
      <alignment wrapText="1"/>
    </xf>
    <xf numFmtId="165" fontId="2" fillId="0" borderId="1" xfId="1" applyNumberFormat="1" applyFont="1" applyBorder="1" applyAlignment="1">
      <alignment wrapText="1"/>
    </xf>
    <xf numFmtId="10" fontId="2" fillId="0" borderId="1" xfId="0" applyNumberFormat="1" applyFont="1" applyBorder="1" applyAlignment="1">
      <alignment wrapText="1"/>
    </xf>
    <xf numFmtId="165" fontId="4" fillId="0" borderId="1" xfId="1" applyNumberFormat="1" applyFont="1" applyBorder="1" applyAlignment="1">
      <alignment vertical="top" wrapText="1"/>
    </xf>
    <xf numFmtId="1" fontId="4" fillId="0" borderId="1" xfId="0" applyNumberFormat="1" applyFont="1" applyBorder="1" applyAlignment="1">
      <alignment vertical="top" wrapText="1"/>
    </xf>
    <xf numFmtId="0" fontId="9" fillId="8" borderId="1" xfId="0" applyFont="1" applyFill="1" applyBorder="1" applyAlignment="1">
      <alignment vertical="top" wrapText="1"/>
    </xf>
    <xf numFmtId="165" fontId="9" fillId="8" borderId="1" xfId="1" applyNumberFormat="1" applyFont="1" applyFill="1" applyBorder="1" applyAlignment="1">
      <alignment vertical="top" wrapText="1"/>
    </xf>
    <xf numFmtId="10" fontId="9" fillId="8" borderId="1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wrapText="1"/>
    </xf>
    <xf numFmtId="165" fontId="4" fillId="2" borderId="1" xfId="1" applyNumberFormat="1" applyFont="1" applyFill="1" applyBorder="1" applyAlignment="1">
      <alignment wrapText="1"/>
    </xf>
    <xf numFmtId="10" fontId="4" fillId="2" borderId="1" xfId="0" applyNumberFormat="1" applyFont="1" applyFill="1" applyBorder="1" applyAlignment="1">
      <alignment wrapText="1"/>
    </xf>
    <xf numFmtId="165" fontId="2" fillId="2" borderId="1" xfId="1" applyNumberFormat="1" applyFont="1" applyFill="1" applyBorder="1" applyAlignment="1">
      <alignment wrapText="1"/>
    </xf>
    <xf numFmtId="1" fontId="2" fillId="2" borderId="1" xfId="0" applyNumberFormat="1" applyFont="1" applyFill="1" applyBorder="1" applyAlignment="1">
      <alignment wrapText="1"/>
    </xf>
    <xf numFmtId="165" fontId="4" fillId="0" borderId="1" xfId="1" applyNumberFormat="1" applyFont="1" applyFill="1" applyBorder="1" applyAlignment="1">
      <alignment wrapText="1"/>
    </xf>
    <xf numFmtId="10" fontId="4" fillId="0" borderId="1" xfId="0" applyNumberFormat="1" applyFont="1" applyFill="1" applyBorder="1" applyAlignment="1">
      <alignment wrapText="1"/>
    </xf>
    <xf numFmtId="1" fontId="4" fillId="0" borderId="1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165" fontId="2" fillId="0" borderId="1" xfId="1" applyNumberFormat="1" applyFont="1" applyFill="1" applyBorder="1" applyAlignment="1">
      <alignment wrapText="1"/>
    </xf>
    <xf numFmtId="10" fontId="2" fillId="0" borderId="1" xfId="0" applyNumberFormat="1" applyFont="1" applyFill="1" applyBorder="1" applyAlignment="1">
      <alignment wrapText="1"/>
    </xf>
    <xf numFmtId="0" fontId="5" fillId="0" borderId="5" xfId="0" applyFont="1" applyFill="1" applyBorder="1" applyAlignment="1"/>
    <xf numFmtId="165" fontId="2" fillId="0" borderId="0" xfId="1" applyNumberFormat="1" applyFont="1" applyFill="1" applyBorder="1" applyAlignment="1"/>
    <xf numFmtId="10" fontId="2" fillId="0" borderId="0" xfId="0" applyNumberFormat="1" applyFont="1" applyFill="1" applyBorder="1" applyAlignment="1"/>
    <xf numFmtId="165" fontId="2" fillId="0" borderId="0" xfId="1" applyNumberFormat="1" applyFont="1" applyFill="1" applyBorder="1" applyAlignment="1">
      <alignment wrapText="1"/>
    </xf>
    <xf numFmtId="1" fontId="2" fillId="0" borderId="6" xfId="0" applyNumberFormat="1" applyFont="1" applyFill="1" applyBorder="1" applyAlignment="1">
      <alignment wrapText="1"/>
    </xf>
    <xf numFmtId="0" fontId="3" fillId="0" borderId="5" xfId="0" applyFont="1" applyFill="1" applyBorder="1" applyAlignment="1"/>
    <xf numFmtId="165" fontId="6" fillId="0" borderId="0" xfId="1" applyNumberFormat="1" applyFont="1" applyFill="1" applyBorder="1" applyAlignment="1"/>
    <xf numFmtId="10" fontId="6" fillId="0" borderId="0" xfId="0" applyNumberFormat="1" applyFont="1" applyFill="1" applyBorder="1" applyAlignment="1"/>
    <xf numFmtId="1" fontId="6" fillId="0" borderId="6" xfId="0" applyNumberFormat="1" applyFont="1" applyFill="1" applyBorder="1" applyAlignment="1"/>
    <xf numFmtId="0" fontId="3" fillId="0" borderId="5" xfId="0" applyFont="1" applyBorder="1" applyAlignment="1"/>
    <xf numFmtId="10" fontId="6" fillId="0" borderId="0" xfId="0" applyNumberFormat="1" applyFont="1" applyBorder="1" applyAlignment="1"/>
    <xf numFmtId="165" fontId="6" fillId="0" borderId="0" xfId="1" applyNumberFormat="1" applyFont="1" applyBorder="1" applyAlignment="1"/>
    <xf numFmtId="1" fontId="6" fillId="0" borderId="6" xfId="0" applyNumberFormat="1" applyFont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O25"/>
  <sheetViews>
    <sheetView tabSelected="1" workbookViewId="0">
      <selection activeCell="D7" sqref="D7"/>
    </sheetView>
  </sheetViews>
  <sheetFormatPr baseColWidth="10" defaultColWidth="14.44140625" defaultRowHeight="15.75" customHeight="1" x14ac:dyDescent="0.25"/>
  <cols>
    <col min="1" max="1" width="31" customWidth="1"/>
    <col min="2" max="2" width="19" customWidth="1"/>
    <col min="3" max="3" width="17.33203125" customWidth="1"/>
    <col min="4" max="4" width="23.6640625" customWidth="1"/>
    <col min="5" max="5" width="24.21875" customWidth="1"/>
  </cols>
  <sheetData>
    <row r="1" spans="1:5" ht="26.4" x14ac:dyDescent="0.3">
      <c r="A1" s="3"/>
      <c r="B1" s="4" t="s">
        <v>16</v>
      </c>
      <c r="C1" s="4" t="s">
        <v>17</v>
      </c>
      <c r="D1" s="4" t="s">
        <v>18</v>
      </c>
      <c r="E1" s="4" t="s">
        <v>19</v>
      </c>
    </row>
    <row r="2" spans="1:5" ht="14.4" x14ac:dyDescent="0.25">
      <c r="A2" s="5" t="s">
        <v>0</v>
      </c>
      <c r="B2" s="6">
        <v>1664651</v>
      </c>
      <c r="C2" s="7" t="s">
        <v>20</v>
      </c>
      <c r="D2" s="6">
        <v>10000</v>
      </c>
      <c r="E2" s="5">
        <v>40</v>
      </c>
    </row>
    <row r="3" spans="1:5" ht="14.4" x14ac:dyDescent="0.3">
      <c r="A3" s="1" t="s">
        <v>21</v>
      </c>
      <c r="B3" s="8">
        <v>796852</v>
      </c>
      <c r="C3" s="9">
        <f t="shared" ref="C3:C9" si="0">B3/1664651</f>
        <v>0.47869012784061044</v>
      </c>
      <c r="D3" s="10">
        <f t="shared" ref="D3:D9" si="1">10000*C3</f>
        <v>4786.9012784061042</v>
      </c>
      <c r="E3" s="11">
        <f t="shared" ref="E3:E9" si="2">40*C3</f>
        <v>19.147605113624419</v>
      </c>
    </row>
    <row r="4" spans="1:5" ht="14.4" x14ac:dyDescent="0.3">
      <c r="A4" s="2" t="s">
        <v>1</v>
      </c>
      <c r="B4" s="13">
        <v>540436</v>
      </c>
      <c r="C4" s="9">
        <f t="shared" si="0"/>
        <v>0.32465423683402705</v>
      </c>
      <c r="D4" s="10">
        <f t="shared" si="1"/>
        <v>3246.5423683402705</v>
      </c>
      <c r="E4" s="11">
        <f t="shared" si="2"/>
        <v>12.986169473361082</v>
      </c>
    </row>
    <row r="5" spans="1:5" ht="14.4" x14ac:dyDescent="0.3">
      <c r="A5" s="2" t="s">
        <v>4</v>
      </c>
      <c r="B5" s="13">
        <v>96001</v>
      </c>
      <c r="C5" s="9">
        <f t="shared" si="0"/>
        <v>5.7670346517077753E-2</v>
      </c>
      <c r="D5" s="10">
        <f t="shared" si="1"/>
        <v>576.70346517077758</v>
      </c>
      <c r="E5" s="11">
        <f t="shared" si="2"/>
        <v>2.3068138606831101</v>
      </c>
    </row>
    <row r="6" spans="1:5" ht="14.4" x14ac:dyDescent="0.3">
      <c r="A6" s="2" t="s">
        <v>2</v>
      </c>
      <c r="B6" s="13">
        <v>91102</v>
      </c>
      <c r="C6" s="9">
        <f t="shared" si="0"/>
        <v>5.4727387302203286E-2</v>
      </c>
      <c r="D6" s="10">
        <f t="shared" si="1"/>
        <v>547.27387302203283</v>
      </c>
      <c r="E6" s="11">
        <f t="shared" si="2"/>
        <v>2.1890954920881316</v>
      </c>
    </row>
    <row r="7" spans="1:5" ht="14.4" x14ac:dyDescent="0.3">
      <c r="A7" s="2" t="s">
        <v>22</v>
      </c>
      <c r="B7" s="13">
        <v>70482</v>
      </c>
      <c r="C7" s="9">
        <f t="shared" si="0"/>
        <v>4.2340406487606112E-2</v>
      </c>
      <c r="D7" s="10">
        <f t="shared" si="1"/>
        <v>423.40406487606111</v>
      </c>
      <c r="E7" s="11">
        <f t="shared" si="2"/>
        <v>1.6936162595042445</v>
      </c>
    </row>
    <row r="8" spans="1:5" ht="14.4" x14ac:dyDescent="0.3">
      <c r="A8" s="2" t="s">
        <v>23</v>
      </c>
      <c r="B8" s="13">
        <v>37922</v>
      </c>
      <c r="C8" s="9">
        <f t="shared" si="0"/>
        <v>2.2780751040308148E-2</v>
      </c>
      <c r="D8" s="10">
        <f t="shared" si="1"/>
        <v>227.80751040308147</v>
      </c>
      <c r="E8" s="11">
        <f t="shared" si="2"/>
        <v>0.9112300416123259</v>
      </c>
    </row>
    <row r="9" spans="1:5" ht="14.4" x14ac:dyDescent="0.3">
      <c r="A9" s="1" t="s">
        <v>3</v>
      </c>
      <c r="B9" s="14">
        <v>31856</v>
      </c>
      <c r="C9" s="9">
        <f t="shared" si="0"/>
        <v>1.9136743978167194E-2</v>
      </c>
      <c r="D9" s="10">
        <f t="shared" si="1"/>
        <v>191.36743978167195</v>
      </c>
      <c r="E9" s="11">
        <f t="shared" si="2"/>
        <v>0.7654697591266878</v>
      </c>
    </row>
    <row r="10" spans="1:5" ht="14.4" x14ac:dyDescent="0.3">
      <c r="A10" s="44"/>
      <c r="B10" s="45">
        <f t="shared" ref="B10:E10" si="3">SUM(B3:B9)</f>
        <v>1664651</v>
      </c>
      <c r="C10" s="46">
        <f t="shared" si="3"/>
        <v>1</v>
      </c>
      <c r="D10" s="47">
        <f t="shared" si="3"/>
        <v>10000.000000000002</v>
      </c>
      <c r="E10" s="48">
        <f t="shared" si="3"/>
        <v>40</v>
      </c>
    </row>
    <row r="11" spans="1:5" ht="14.4" x14ac:dyDescent="0.25">
      <c r="A11" s="15" t="s">
        <v>5</v>
      </c>
      <c r="B11" s="16"/>
      <c r="C11" s="17"/>
      <c r="D11" s="16"/>
      <c r="E11" s="15"/>
    </row>
    <row r="12" spans="1:5" ht="14.4" x14ac:dyDescent="0.3">
      <c r="A12" s="18" t="s">
        <v>6</v>
      </c>
      <c r="B12" s="19">
        <f t="shared" ref="B12:B14" si="4">1664651*C12</f>
        <v>496731.85840000003</v>
      </c>
      <c r="C12" s="20">
        <v>0.2984</v>
      </c>
      <c r="D12" s="19">
        <v>2983.5935564729766</v>
      </c>
      <c r="E12" s="21">
        <f t="shared" ref="E12:E14" si="5">$E$2*C12</f>
        <v>11.936</v>
      </c>
    </row>
    <row r="13" spans="1:5" ht="14.4" x14ac:dyDescent="0.3">
      <c r="A13" s="18" t="s">
        <v>7</v>
      </c>
      <c r="B13" s="19">
        <f t="shared" si="4"/>
        <v>926378.28150000004</v>
      </c>
      <c r="C13" s="20">
        <v>0.55649999999999999</v>
      </c>
      <c r="D13" s="19">
        <v>5566.0422644089631</v>
      </c>
      <c r="E13" s="21">
        <f t="shared" si="5"/>
        <v>22.259999999999998</v>
      </c>
    </row>
    <row r="14" spans="1:5" ht="14.4" x14ac:dyDescent="0.3">
      <c r="A14" s="18" t="s">
        <v>24</v>
      </c>
      <c r="B14" s="19">
        <f t="shared" si="4"/>
        <v>241540.86010000002</v>
      </c>
      <c r="C14" s="20">
        <v>0.14510000000000001</v>
      </c>
      <c r="D14" s="19">
        <v>1450.6264146082324</v>
      </c>
      <c r="E14" s="21">
        <f t="shared" si="5"/>
        <v>5.8040000000000003</v>
      </c>
    </row>
    <row r="15" spans="1:5" ht="13.2" x14ac:dyDescent="0.25">
      <c r="A15" s="49"/>
      <c r="B15" s="50">
        <f t="shared" ref="B15:E15" si="6">SUM(B12:B14)</f>
        <v>1664651</v>
      </c>
      <c r="C15" s="51">
        <f t="shared" si="6"/>
        <v>1</v>
      </c>
      <c r="D15" s="50">
        <f t="shared" si="6"/>
        <v>10000.262235490172</v>
      </c>
      <c r="E15" s="52">
        <f t="shared" si="6"/>
        <v>40</v>
      </c>
    </row>
    <row r="16" spans="1:5" ht="14.4" x14ac:dyDescent="0.25">
      <c r="A16" s="22" t="s">
        <v>8</v>
      </c>
      <c r="B16" s="23"/>
      <c r="C16" s="24"/>
      <c r="D16" s="23"/>
      <c r="E16" s="22"/>
    </row>
    <row r="17" spans="1:5" ht="14.4" x14ac:dyDescent="0.3">
      <c r="A17" s="25" t="s">
        <v>9</v>
      </c>
      <c r="B17" s="26">
        <f t="shared" ref="B17:B18" si="7">1664651*C17</f>
        <v>856130.00929999992</v>
      </c>
      <c r="C17" s="27">
        <v>0.51429999999999998</v>
      </c>
      <c r="D17" s="28">
        <v>5143.1489593884226</v>
      </c>
      <c r="E17" s="29">
        <f t="shared" ref="E17:E18" si="8">$E$2*C17</f>
        <v>20.571999999999999</v>
      </c>
    </row>
    <row r="18" spans="1:5" ht="14.4" x14ac:dyDescent="0.3">
      <c r="A18" s="25" t="s">
        <v>10</v>
      </c>
      <c r="B18" s="26">
        <f t="shared" si="7"/>
        <v>808520.99070000008</v>
      </c>
      <c r="C18" s="27">
        <v>0.48570000000000002</v>
      </c>
      <c r="D18" s="28">
        <v>4856.8510406115774</v>
      </c>
      <c r="E18" s="29">
        <f t="shared" si="8"/>
        <v>19.428000000000001</v>
      </c>
    </row>
    <row r="19" spans="1:5" ht="13.2" x14ac:dyDescent="0.25">
      <c r="A19" s="53"/>
      <c r="B19" s="50">
        <f t="shared" ref="B19:C19" si="9">SUM(B17:B18)</f>
        <v>1664651</v>
      </c>
      <c r="C19" s="54">
        <f t="shared" si="9"/>
        <v>1</v>
      </c>
      <c r="D19" s="55">
        <v>10000</v>
      </c>
      <c r="E19" s="56">
        <f>SUM(E17:E18)</f>
        <v>40</v>
      </c>
    </row>
    <row r="20" spans="1:5" ht="14.4" x14ac:dyDescent="0.25">
      <c r="A20" s="30" t="s">
        <v>11</v>
      </c>
      <c r="B20" s="31"/>
      <c r="C20" s="32"/>
      <c r="D20" s="31"/>
      <c r="E20" s="30"/>
    </row>
    <row r="21" spans="1:5" ht="28.8" hidden="1" x14ac:dyDescent="0.3">
      <c r="A21" s="33" t="s">
        <v>12</v>
      </c>
      <c r="B21" s="34">
        <v>401195</v>
      </c>
      <c r="C21" s="35">
        <f>B21/$B$2</f>
        <v>0.24100847565045166</v>
      </c>
      <c r="D21" s="36">
        <v>1699.5589648828277</v>
      </c>
      <c r="E21" s="37">
        <f>E2*C21</f>
        <v>9.6403390260180668</v>
      </c>
    </row>
    <row r="22" spans="1:5" ht="28.8" x14ac:dyDescent="0.3">
      <c r="A22" s="18" t="s">
        <v>25</v>
      </c>
      <c r="B22" s="38">
        <v>189104.3536</v>
      </c>
      <c r="C22" s="39">
        <f t="shared" ref="C22:C23" si="10">B22/1664651</f>
        <v>0.11360000000000001</v>
      </c>
      <c r="D22" s="38">
        <v>1136.278622696173</v>
      </c>
      <c r="E22" s="40">
        <f>C22*E2</f>
        <v>4.5440000000000005</v>
      </c>
    </row>
    <row r="23" spans="1:5" ht="14.4" x14ac:dyDescent="0.3">
      <c r="A23" s="18" t="s">
        <v>13</v>
      </c>
      <c r="B23" s="19">
        <v>97548.548599999995</v>
      </c>
      <c r="C23" s="20">
        <f t="shared" si="10"/>
        <v>5.8599999999999999E-2</v>
      </c>
      <c r="D23" s="19">
        <f>10000*C23</f>
        <v>586</v>
      </c>
      <c r="E23" s="21">
        <f>E2*C23</f>
        <v>2.3439999999999999</v>
      </c>
    </row>
    <row r="24" spans="1:5" ht="14.4" x14ac:dyDescent="0.3">
      <c r="A24" s="18" t="s">
        <v>14</v>
      </c>
      <c r="B24" s="19"/>
      <c r="C24" s="20"/>
      <c r="D24" s="19"/>
      <c r="E24" s="12"/>
    </row>
    <row r="25" spans="1:5" ht="14.4" x14ac:dyDescent="0.3">
      <c r="A25" s="41" t="s">
        <v>15</v>
      </c>
      <c r="B25" s="42"/>
      <c r="C25" s="43">
        <v>1</v>
      </c>
      <c r="D25" s="19"/>
      <c r="E25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JC Muestra Estratificada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Félix Romo</cp:lastModifiedBy>
  <dcterms:created xsi:type="dcterms:W3CDTF">2020-12-12T21:09:55Z</dcterms:created>
  <dcterms:modified xsi:type="dcterms:W3CDTF">2020-12-12T21:15:45Z</dcterms:modified>
</cp:coreProperties>
</file>